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entralvirginia.sharepoint.com/sites/CVPed-General/Shared Documents/GO VIRGINIA/Applications/DHCD applications 2024/"/>
    </mc:Choice>
  </mc:AlternateContent>
  <xr:revisionPtr revIDLastSave="0" documentId="8_{94C30916-31DD-41F3-9C24-B26BC2B03770}" xr6:coauthVersionLast="47" xr6:coauthVersionMax="47" xr10:uidLastSave="{00000000-0000-0000-0000-000000000000}"/>
  <workbookProtection workbookAlgorithmName="SHA-512" workbookHashValue="8X4vMsdiakij/Pxp4sj8aEr4KcZRBLeSUpG4kg5+pgCGRZ6EwzNpF4YU0tq2H7yjNMudp+Bg2iPMgK8k1Ah43g==" workbookSaltValue="1KLk9XeBdoUoM4v0cKZHoQ==" workbookSpinCount="100000" lockStructure="1"/>
  <bookViews>
    <workbookView xWindow="-120" yWindow="-120" windowWidth="29040" windowHeight="15720" xr2:uid="{00000000-000D-0000-FFFF-FFFF00000000}"/>
  </bookViews>
  <sheets>
    <sheet name="3-year ROI" sheetId="1" r:id="rId1"/>
    <sheet name="5-year RO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C21" i="2" s="1"/>
  <c r="D21" i="2" s="1"/>
  <c r="E21" i="2" s="1"/>
  <c r="F21" i="2" s="1"/>
  <c r="B20" i="2"/>
  <c r="C20" i="2" s="1"/>
  <c r="D20" i="2" s="1"/>
  <c r="E20" i="2" s="1"/>
  <c r="F20" i="2" s="1"/>
  <c r="B20" i="1" l="1"/>
  <c r="C20" i="1" s="1"/>
  <c r="D20" i="1" s="1"/>
  <c r="G18" i="2" l="1"/>
  <c r="B15" i="2" l="1"/>
  <c r="F22" i="2" l="1"/>
  <c r="E22" i="2"/>
  <c r="B22" i="2"/>
  <c r="G20" i="2"/>
  <c r="G21" i="2"/>
  <c r="D22" i="2"/>
  <c r="C22" i="2"/>
  <c r="G22" i="2" l="1"/>
  <c r="B24" i="2" s="1"/>
  <c r="E18" i="1"/>
  <c r="B21" i="1"/>
  <c r="C21" i="1" s="1"/>
  <c r="D21" i="1" s="1"/>
  <c r="B15" i="1"/>
  <c r="B22" i="1" l="1"/>
  <c r="C22" i="1"/>
  <c r="E20" i="1"/>
  <c r="D22" i="1"/>
  <c r="E21" i="1"/>
  <c r="E22" i="1" l="1"/>
  <c r="B24" i="1" s="1"/>
</calcChain>
</file>

<file path=xl/sharedStrings.xml><?xml version="1.0" encoding="utf-8"?>
<sst xmlns="http://schemas.openxmlformats.org/spreadsheetml/2006/main" count="52" uniqueCount="27">
  <si>
    <t>Year 1</t>
  </si>
  <si>
    <t>Year 2</t>
  </si>
  <si>
    <t>Year 3</t>
  </si>
  <si>
    <t>Average Annual Salary</t>
  </si>
  <si>
    <t>State Income Tax Revenue Generated</t>
  </si>
  <si>
    <t>State Sales Tax Revenue Generated</t>
  </si>
  <si>
    <t>Total State Revenue Generated</t>
  </si>
  <si>
    <t>GO Virginia Request</t>
  </si>
  <si>
    <t>Total State Investment</t>
  </si>
  <si>
    <t>Total</t>
  </si>
  <si>
    <t>Commonwealth's ROI %</t>
  </si>
  <si>
    <t>Additional State Leverage (if applicable)</t>
  </si>
  <si>
    <t>Assumptions</t>
  </si>
  <si>
    <t>Direct Jobs Created</t>
  </si>
  <si>
    <t>2. State sales tax revenue assumes a worker's net income will be 70% of their salary, and that worker will spend 1/3 of their net income on goods/services subjected to the state sales tax of 4.3%</t>
  </si>
  <si>
    <t>1. State income tax revenue is based on $720 + 5.75% of taxable income over $17,0000 for each direct job</t>
  </si>
  <si>
    <t>Instructions</t>
  </si>
  <si>
    <t>Per Capita Return on Investment</t>
  </si>
  <si>
    <t>1. Please enter what GO Virginia region you are submitting your project through.</t>
  </si>
  <si>
    <t>2. Please enter the name of the Per Capita project.</t>
  </si>
  <si>
    <r>
      <t xml:space="preserve">3. Please enter the fields highlighted in green. This template will auto calculate the rest of the fields. Only include the direct number of jobs being created each year. The formula will aggregate jobs year-over-year. For example, if your project is creating 20 jobs in year 1, 20 jobs in year 2, and 20 jobs in year 3, </t>
    </r>
    <r>
      <rPr>
        <b/>
        <sz val="11"/>
        <color rgb="FFFF0000"/>
        <rFont val="Calibri"/>
        <family val="2"/>
        <scheme val="minor"/>
      </rPr>
      <t>DO NOT</t>
    </r>
    <r>
      <rPr>
        <sz val="11"/>
        <color theme="1"/>
        <rFont val="Calibri"/>
        <family val="2"/>
        <scheme val="minor"/>
      </rPr>
      <t xml:space="preserve"> input 40 jobs in year 2 and 60 jobs in year 3. </t>
    </r>
  </si>
  <si>
    <t>4. Commonwealth's ROI % should reflect a positiive return</t>
  </si>
  <si>
    <t xml:space="preserve">Project Name: </t>
  </si>
  <si>
    <t xml:space="preserve">Region: </t>
  </si>
  <si>
    <t>Year 4</t>
  </si>
  <si>
    <t>Year 5</t>
  </si>
  <si>
    <t>Last updated 5/17/23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</si>
</sst>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u/>
      <sz val="11"/>
      <color theme="1"/>
      <name val="Calibri"/>
      <family val="2"/>
      <scheme val="minor"/>
    </font>
    <font>
      <b/>
      <sz val="14"/>
      <color theme="1"/>
      <name val="Calibri"/>
      <family val="2"/>
      <scheme val="minor"/>
    </font>
    <font>
      <b/>
      <sz val="11"/>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9" tint="0.59999389629810485"/>
        <bgColor theme="0"/>
      </patternFill>
    </fill>
    <fill>
      <patternFill patternType="solid">
        <fgColor theme="0" tint="-0.249977111117893"/>
        <bgColor theme="0"/>
      </patternFill>
    </fill>
    <fill>
      <patternFill patternType="solid">
        <fgColor theme="1"/>
        <bgColor theme="0"/>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34">
    <xf numFmtId="0" fontId="0" fillId="0" borderId="0" xfId="0"/>
    <xf numFmtId="0" fontId="0" fillId="3" borderId="0" xfId="0" applyFill="1"/>
    <xf numFmtId="0" fontId="0" fillId="3" borderId="4" xfId="0" applyFill="1" applyBorder="1"/>
    <xf numFmtId="0" fontId="0" fillId="3" borderId="6" xfId="0" applyFill="1" applyBorder="1"/>
    <xf numFmtId="0" fontId="0" fillId="5" borderId="8" xfId="0" applyFill="1" applyBorder="1"/>
    <xf numFmtId="164" fontId="0" fillId="5" borderId="9" xfId="0" applyNumberFormat="1" applyFill="1" applyBorder="1"/>
    <xf numFmtId="0" fontId="0" fillId="3" borderId="10" xfId="0" applyFill="1" applyBorder="1"/>
    <xf numFmtId="0" fontId="0" fillId="3" borderId="5" xfId="0" applyFill="1" applyBorder="1"/>
    <xf numFmtId="164" fontId="0" fillId="3" borderId="1" xfId="0" applyNumberFormat="1" applyFill="1" applyBorder="1"/>
    <xf numFmtId="164" fontId="0" fillId="3" borderId="7" xfId="0" applyNumberFormat="1" applyFill="1" applyBorder="1"/>
    <xf numFmtId="164" fontId="0" fillId="5" borderId="11" xfId="0" applyNumberFormat="1" applyFill="1" applyBorder="1"/>
    <xf numFmtId="0" fontId="0" fillId="5" borderId="2" xfId="0" applyFill="1" applyBorder="1"/>
    <xf numFmtId="10" fontId="0" fillId="5" borderId="3" xfId="0" applyNumberFormat="1" applyFill="1" applyBorder="1"/>
    <xf numFmtId="10" fontId="0" fillId="3" borderId="0" xfId="0" applyNumberFormat="1" applyFill="1"/>
    <xf numFmtId="0" fontId="1" fillId="3" borderId="0" xfId="0" applyFont="1" applyFill="1"/>
    <xf numFmtId="0" fontId="0" fillId="2" borderId="0" xfId="0" applyFill="1"/>
    <xf numFmtId="0" fontId="2" fillId="3" borderId="0" xfId="0" applyFont="1" applyFill="1"/>
    <xf numFmtId="164" fontId="0" fillId="6" borderId="7" xfId="0" applyNumberFormat="1" applyFill="1" applyBorder="1" applyAlignment="1">
      <alignment horizontal="center"/>
    </xf>
    <xf numFmtId="0" fontId="0" fillId="0" borderId="12" xfId="0" applyBorder="1" applyProtection="1">
      <protection locked="0"/>
    </xf>
    <xf numFmtId="164" fontId="0" fillId="4" borderId="5" xfId="0" applyNumberFormat="1" applyFill="1" applyBorder="1" applyProtection="1">
      <protection locked="0"/>
    </xf>
    <xf numFmtId="164" fontId="0" fillId="4" borderId="7" xfId="0" applyNumberFormat="1" applyFill="1" applyBorder="1" applyProtection="1">
      <protection locked="0"/>
    </xf>
    <xf numFmtId="164" fontId="0" fillId="4" borderId="1" xfId="0" applyNumberFormat="1" applyFill="1" applyBorder="1" applyProtection="1">
      <protection locked="0"/>
    </xf>
    <xf numFmtId="0" fontId="0" fillId="0" borderId="0" xfId="0" applyProtection="1">
      <protection locked="0"/>
    </xf>
    <xf numFmtId="0" fontId="0" fillId="3" borderId="16" xfId="0" applyFill="1" applyBorder="1"/>
    <xf numFmtId="164" fontId="0" fillId="4" borderId="13" xfId="0" applyNumberFormat="1" applyFill="1" applyBorder="1" applyProtection="1">
      <protection locked="0"/>
    </xf>
    <xf numFmtId="3" fontId="0" fillId="4" borderId="1" xfId="0" applyNumberFormat="1" applyFill="1" applyBorder="1" applyProtection="1">
      <protection locked="0"/>
    </xf>
    <xf numFmtId="3" fontId="0" fillId="4" borderId="13" xfId="0" applyNumberFormat="1" applyFill="1" applyBorder="1" applyProtection="1">
      <protection locked="0"/>
    </xf>
    <xf numFmtId="3" fontId="0" fillId="3" borderId="7" xfId="0" applyNumberFormat="1" applyFill="1" applyBorder="1"/>
    <xf numFmtId="0" fontId="4" fillId="3" borderId="0" xfId="0" applyFont="1" applyFill="1"/>
    <xf numFmtId="0" fontId="0" fillId="3" borderId="0" xfId="0" applyFill="1" applyAlignment="1">
      <alignment wrapText="1"/>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592109</xdr:colOff>
      <xdr:row>6</xdr:row>
      <xdr:rowOff>54900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61114" cy="1205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588299</xdr:colOff>
      <xdr:row>6</xdr:row>
      <xdr:rowOff>58710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61114" cy="1205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G38"/>
  <sheetViews>
    <sheetView tabSelected="1" workbookViewId="0">
      <selection activeCell="B20" sqref="B20"/>
    </sheetView>
  </sheetViews>
  <sheetFormatPr defaultColWidth="9.28515625" defaultRowHeight="15" x14ac:dyDescent="0.25"/>
  <cols>
    <col min="1" max="1" width="38" style="1" customWidth="1"/>
    <col min="2" max="2" width="14.28515625" style="1" customWidth="1"/>
    <col min="3" max="3" width="12.28515625" style="1" customWidth="1"/>
    <col min="4" max="4" width="14.28515625" style="1" customWidth="1"/>
    <col min="5" max="5" width="12.7109375" style="1" customWidth="1"/>
    <col min="6" max="16384" width="9.28515625" style="1"/>
  </cols>
  <sheetData>
    <row r="8" spans="1:4" ht="18.75" x14ac:dyDescent="0.3">
      <c r="A8" s="16" t="s">
        <v>17</v>
      </c>
    </row>
    <row r="10" spans="1:4" x14ac:dyDescent="0.25">
      <c r="A10" s="18" t="s">
        <v>23</v>
      </c>
      <c r="B10" s="15"/>
      <c r="C10" s="15"/>
      <c r="D10" s="15"/>
    </row>
    <row r="11" spans="1:4" x14ac:dyDescent="0.25">
      <c r="A11" s="30" t="s">
        <v>22</v>
      </c>
      <c r="B11" s="31"/>
      <c r="C11" s="31"/>
      <c r="D11" s="32"/>
    </row>
    <row r="12" spans="1:4" ht="15.75" thickBot="1" x14ac:dyDescent="0.3"/>
    <row r="13" spans="1:4" x14ac:dyDescent="0.25">
      <c r="A13" s="2" t="s">
        <v>7</v>
      </c>
      <c r="B13" s="19">
        <v>100000</v>
      </c>
    </row>
    <row r="14" spans="1:4" x14ac:dyDescent="0.25">
      <c r="A14" s="3" t="s">
        <v>11</v>
      </c>
      <c r="B14" s="20"/>
    </row>
    <row r="15" spans="1:4" ht="15.75" thickBot="1" x14ac:dyDescent="0.3">
      <c r="A15" s="4" t="s">
        <v>8</v>
      </c>
      <c r="B15" s="5">
        <f>SUM(B13:B14)</f>
        <v>100000</v>
      </c>
    </row>
    <row r="16" spans="1:4" ht="15.75" thickBot="1" x14ac:dyDescent="0.3"/>
    <row r="17" spans="1:7" x14ac:dyDescent="0.25">
      <c r="A17" s="2"/>
      <c r="B17" s="6" t="s">
        <v>0</v>
      </c>
      <c r="C17" s="6" t="s">
        <v>1</v>
      </c>
      <c r="D17" s="6" t="s">
        <v>2</v>
      </c>
      <c r="E17" s="7" t="s">
        <v>9</v>
      </c>
    </row>
    <row r="18" spans="1:7" x14ac:dyDescent="0.25">
      <c r="A18" s="3" t="s">
        <v>13</v>
      </c>
      <c r="B18" s="25"/>
      <c r="C18" s="25"/>
      <c r="D18" s="25"/>
      <c r="E18" s="27">
        <f>SUM(B18:D18)</f>
        <v>0</v>
      </c>
    </row>
    <row r="19" spans="1:7" x14ac:dyDescent="0.25">
      <c r="A19" s="3" t="s">
        <v>3</v>
      </c>
      <c r="B19" s="21"/>
      <c r="C19" s="21"/>
      <c r="D19" s="21"/>
      <c r="E19" s="17"/>
    </row>
    <row r="20" spans="1:7" x14ac:dyDescent="0.25">
      <c r="A20" s="3" t="s">
        <v>4</v>
      </c>
      <c r="B20" s="8">
        <f>B18*(0.0575*(B19-17000))+(720*B18)</f>
        <v>0</v>
      </c>
      <c r="C20" s="8">
        <f>C18*(0.0575*(C19-17000))+(720*C18)+B20</f>
        <v>0</v>
      </c>
      <c r="D20" s="8">
        <f>D18*(0.0575*(D19-17000))+(720*D18)+C20</f>
        <v>0</v>
      </c>
      <c r="E20" s="9">
        <f>SUM(B20:D20)</f>
        <v>0</v>
      </c>
    </row>
    <row r="21" spans="1:7" x14ac:dyDescent="0.25">
      <c r="A21" s="3" t="s">
        <v>5</v>
      </c>
      <c r="B21" s="8">
        <f>B18*((B19*0.7)/3)*0.043</f>
        <v>0</v>
      </c>
      <c r="C21" s="8">
        <f>C18*(((C19*0.7)/3)*0.043)+B21</f>
        <v>0</v>
      </c>
      <c r="D21" s="8">
        <f>D18*(((D19*0.7)/3)*0.043)+C21</f>
        <v>0</v>
      </c>
      <c r="E21" s="9">
        <f>SUM(B21:D21)</f>
        <v>0</v>
      </c>
    </row>
    <row r="22" spans="1:7" ht="15.75" thickBot="1" x14ac:dyDescent="0.3">
      <c r="A22" s="4" t="s">
        <v>6</v>
      </c>
      <c r="B22" s="10">
        <f>B20+B21</f>
        <v>0</v>
      </c>
      <c r="C22" s="10">
        <f t="shared" ref="C22:E22" si="0">C20+C21</f>
        <v>0</v>
      </c>
      <c r="D22" s="10">
        <f t="shared" si="0"/>
        <v>0</v>
      </c>
      <c r="E22" s="5">
        <f t="shared" si="0"/>
        <v>0</v>
      </c>
    </row>
    <row r="23" spans="1:7" ht="15.75" thickBot="1" x14ac:dyDescent="0.3"/>
    <row r="24" spans="1:7" ht="15.75" thickBot="1" x14ac:dyDescent="0.3">
      <c r="A24" s="11" t="s">
        <v>10</v>
      </c>
      <c r="B24" s="12">
        <f>(E22-B15)/B15</f>
        <v>-1</v>
      </c>
    </row>
    <row r="25" spans="1:7" x14ac:dyDescent="0.25">
      <c r="B25" s="13"/>
    </row>
    <row r="26" spans="1:7" x14ac:dyDescent="0.25">
      <c r="A26" s="14" t="s">
        <v>16</v>
      </c>
      <c r="B26" s="13"/>
    </row>
    <row r="27" spans="1:7" x14ac:dyDescent="0.25">
      <c r="A27" s="1" t="s">
        <v>18</v>
      </c>
      <c r="B27" s="13"/>
    </row>
    <row r="28" spans="1:7" x14ac:dyDescent="0.25">
      <c r="A28" s="1" t="s">
        <v>19</v>
      </c>
      <c r="B28" s="13"/>
    </row>
    <row r="29" spans="1:7" x14ac:dyDescent="0.25">
      <c r="A29" s="29" t="s">
        <v>20</v>
      </c>
      <c r="B29" s="33"/>
      <c r="C29" s="33"/>
      <c r="D29" s="33"/>
      <c r="E29" s="33"/>
      <c r="F29" s="33"/>
      <c r="G29" s="33"/>
    </row>
    <row r="30" spans="1:7" x14ac:dyDescent="0.25">
      <c r="A30" s="33"/>
      <c r="B30" s="33"/>
      <c r="C30" s="33"/>
      <c r="D30" s="33"/>
      <c r="E30" s="33"/>
      <c r="F30" s="33"/>
      <c r="G30" s="33"/>
    </row>
    <row r="31" spans="1:7" x14ac:dyDescent="0.25">
      <c r="A31" s="33"/>
      <c r="B31" s="33"/>
      <c r="C31" s="33"/>
      <c r="D31" s="33"/>
      <c r="E31" s="33"/>
      <c r="F31" s="33"/>
      <c r="G31" s="33"/>
    </row>
    <row r="32" spans="1:7" x14ac:dyDescent="0.25">
      <c r="A32" s="15" t="s">
        <v>21</v>
      </c>
      <c r="B32" s="15"/>
      <c r="C32" s="15"/>
      <c r="D32" s="15"/>
      <c r="E32" s="15"/>
      <c r="F32" s="15"/>
      <c r="G32" s="15"/>
    </row>
    <row r="34" spans="1:6" x14ac:dyDescent="0.25">
      <c r="A34" s="14" t="s">
        <v>12</v>
      </c>
    </row>
    <row r="35" spans="1:6" x14ac:dyDescent="0.25">
      <c r="A35" s="1" t="s">
        <v>15</v>
      </c>
    </row>
    <row r="36" spans="1:6" x14ac:dyDescent="0.25">
      <c r="A36" s="29" t="s">
        <v>14</v>
      </c>
      <c r="B36" s="29"/>
      <c r="C36" s="29"/>
      <c r="D36" s="29"/>
      <c r="E36" s="29"/>
      <c r="F36" s="29"/>
    </row>
    <row r="37" spans="1:6" x14ac:dyDescent="0.25">
      <c r="A37" s="29"/>
      <c r="B37" s="29"/>
      <c r="C37" s="29"/>
      <c r="D37" s="29"/>
      <c r="E37" s="29"/>
      <c r="F37" s="29"/>
    </row>
    <row r="38" spans="1:6" x14ac:dyDescent="0.25">
      <c r="A38" s="28" t="s">
        <v>26</v>
      </c>
    </row>
  </sheetData>
  <sheetProtection algorithmName="SHA-512" hashValue="ikSZXySkJpyUHhLxFgXn6KYQ3ZqXjP6dOJFd7qo+ZW3ks1Qs1mlIdC7GOO0+ia2DiXuejASJGhVq5Z0SOVtQmg==" saltValue="tuL+DdLQXA0tNxgDQI5rMA==" spinCount="100000" sheet="1" objects="1" scenarios="1"/>
  <mergeCells count="3">
    <mergeCell ref="A36:F37"/>
    <mergeCell ref="A11:D11"/>
    <mergeCell ref="A29:G31"/>
  </mergeCells>
  <pageMargins left="0.2" right="0.2"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38"/>
  <sheetViews>
    <sheetView topLeftCell="A6" workbookViewId="0">
      <selection activeCell="J14" sqref="J14"/>
    </sheetView>
  </sheetViews>
  <sheetFormatPr defaultColWidth="9.28515625" defaultRowHeight="15" x14ac:dyDescent="0.25"/>
  <cols>
    <col min="1" max="1" width="38" style="1" customWidth="1"/>
    <col min="2" max="2" width="14.28515625" style="1" customWidth="1"/>
    <col min="3" max="3" width="12.28515625" style="1" customWidth="1"/>
    <col min="4" max="6" width="14.28515625" style="1" customWidth="1"/>
    <col min="7" max="7" width="12.7109375" style="1" customWidth="1"/>
    <col min="8" max="16384" width="9.28515625" style="1"/>
  </cols>
  <sheetData>
    <row r="8" spans="1:6" ht="18.75" x14ac:dyDescent="0.3">
      <c r="A8" s="16" t="s">
        <v>17</v>
      </c>
    </row>
    <row r="10" spans="1:6" x14ac:dyDescent="0.25">
      <c r="A10" s="18" t="s">
        <v>23</v>
      </c>
      <c r="B10" s="15"/>
      <c r="C10" s="15"/>
      <c r="D10" s="15"/>
      <c r="E10" s="15"/>
      <c r="F10" s="15"/>
    </row>
    <row r="11" spans="1:6" x14ac:dyDescent="0.25">
      <c r="A11" s="30" t="s">
        <v>22</v>
      </c>
      <c r="B11" s="31"/>
      <c r="C11" s="31"/>
      <c r="D11" s="32"/>
      <c r="E11" s="22"/>
      <c r="F11" s="22"/>
    </row>
    <row r="12" spans="1:6" ht="15.75" thickBot="1" x14ac:dyDescent="0.3"/>
    <row r="13" spans="1:6" x14ac:dyDescent="0.25">
      <c r="A13" s="2" t="s">
        <v>7</v>
      </c>
      <c r="B13" s="19"/>
    </row>
    <row r="14" spans="1:6" x14ac:dyDescent="0.25">
      <c r="A14" s="3" t="s">
        <v>11</v>
      </c>
      <c r="B14" s="20"/>
    </row>
    <row r="15" spans="1:6" ht="15.75" thickBot="1" x14ac:dyDescent="0.3">
      <c r="A15" s="4" t="s">
        <v>8</v>
      </c>
      <c r="B15" s="5">
        <f>SUM(B13:B14)</f>
        <v>0</v>
      </c>
    </row>
    <row r="16" spans="1:6" ht="15.75" thickBot="1" x14ac:dyDescent="0.3"/>
    <row r="17" spans="1:9" x14ac:dyDescent="0.25">
      <c r="A17" s="2"/>
      <c r="B17" s="6" t="s">
        <v>0</v>
      </c>
      <c r="C17" s="6" t="s">
        <v>1</v>
      </c>
      <c r="D17" s="6" t="s">
        <v>2</v>
      </c>
      <c r="E17" s="23" t="s">
        <v>24</v>
      </c>
      <c r="F17" s="23" t="s">
        <v>25</v>
      </c>
      <c r="G17" s="7" t="s">
        <v>9</v>
      </c>
    </row>
    <row r="18" spans="1:9" x14ac:dyDescent="0.25">
      <c r="A18" s="3" t="s">
        <v>13</v>
      </c>
      <c r="B18" s="25"/>
      <c r="C18" s="25"/>
      <c r="D18" s="25"/>
      <c r="E18" s="26"/>
      <c r="F18" s="26"/>
      <c r="G18" s="27">
        <f>SUM(B18:F18)</f>
        <v>0</v>
      </c>
    </row>
    <row r="19" spans="1:9" x14ac:dyDescent="0.25">
      <c r="A19" s="3" t="s">
        <v>3</v>
      </c>
      <c r="B19" s="21"/>
      <c r="C19" s="21"/>
      <c r="D19" s="21"/>
      <c r="E19" s="24"/>
      <c r="F19" s="24"/>
      <c r="G19" s="17"/>
    </row>
    <row r="20" spans="1:9" x14ac:dyDescent="0.25">
      <c r="A20" s="3" t="s">
        <v>4</v>
      </c>
      <c r="B20" s="8">
        <f>B18*(0.0575*(B19-17000))+(720*B18)</f>
        <v>0</v>
      </c>
      <c r="C20" s="8">
        <f>C18*(0.0575*(C19-17000))+(720*C18)+B20</f>
        <v>0</v>
      </c>
      <c r="D20" s="8">
        <f t="shared" ref="D20:F20" si="0">D18*(0.0575*(D19-17000))+(720*D18)+C20</f>
        <v>0</v>
      </c>
      <c r="E20" s="8">
        <f t="shared" si="0"/>
        <v>0</v>
      </c>
      <c r="F20" s="8">
        <f t="shared" si="0"/>
        <v>0</v>
      </c>
      <c r="G20" s="9">
        <f>SUM(B20:F20)</f>
        <v>0</v>
      </c>
    </row>
    <row r="21" spans="1:9" x14ac:dyDescent="0.25">
      <c r="A21" s="3" t="s">
        <v>5</v>
      </c>
      <c r="B21" s="8">
        <f>B18*((B19*0.7)/3)*0.043</f>
        <v>0</v>
      </c>
      <c r="C21" s="8">
        <f>C18*(((C19*0.7)/3)*0.043)+B21</f>
        <v>0</v>
      </c>
      <c r="D21" s="8">
        <f t="shared" ref="D21:F21" si="1">D18*(((D19*0.7)/3)*0.043)+C21</f>
        <v>0</v>
      </c>
      <c r="E21" s="8">
        <f t="shared" si="1"/>
        <v>0</v>
      </c>
      <c r="F21" s="8">
        <f t="shared" si="1"/>
        <v>0</v>
      </c>
      <c r="G21" s="9">
        <f>SUM(B21:F21)</f>
        <v>0</v>
      </c>
    </row>
    <row r="22" spans="1:9" ht="15.75" thickBot="1" x14ac:dyDescent="0.3">
      <c r="A22" s="4" t="s">
        <v>6</v>
      </c>
      <c r="B22" s="10">
        <f>B20+B21</f>
        <v>0</v>
      </c>
      <c r="C22" s="10">
        <f t="shared" ref="C22:F22" si="2">C20+C21</f>
        <v>0</v>
      </c>
      <c r="D22" s="10">
        <f t="shared" si="2"/>
        <v>0</v>
      </c>
      <c r="E22" s="10">
        <f t="shared" si="2"/>
        <v>0</v>
      </c>
      <c r="F22" s="10">
        <f t="shared" si="2"/>
        <v>0</v>
      </c>
      <c r="G22" s="5">
        <f>SUM(B22:F22)</f>
        <v>0</v>
      </c>
    </row>
    <row r="23" spans="1:9" ht="15.75" thickBot="1" x14ac:dyDescent="0.3"/>
    <row r="24" spans="1:9" ht="15.75" thickBot="1" x14ac:dyDescent="0.3">
      <c r="A24" s="11" t="s">
        <v>10</v>
      </c>
      <c r="B24" s="12" t="e">
        <f>(G22-B15)/B15</f>
        <v>#DIV/0!</v>
      </c>
    </row>
    <row r="25" spans="1:9" x14ac:dyDescent="0.25">
      <c r="B25" s="13"/>
    </row>
    <row r="26" spans="1:9" x14ac:dyDescent="0.25">
      <c r="A26" s="14" t="s">
        <v>16</v>
      </c>
      <c r="B26" s="13"/>
    </row>
    <row r="27" spans="1:9" x14ac:dyDescent="0.25">
      <c r="A27" s="1" t="s">
        <v>18</v>
      </c>
      <c r="B27" s="13"/>
    </row>
    <row r="28" spans="1:9" x14ac:dyDescent="0.25">
      <c r="A28" s="1" t="s">
        <v>19</v>
      </c>
      <c r="B28" s="13"/>
    </row>
    <row r="29" spans="1:9" x14ac:dyDescent="0.25">
      <c r="A29" s="29" t="s">
        <v>20</v>
      </c>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15" t="s">
        <v>21</v>
      </c>
      <c r="B32" s="15"/>
      <c r="C32" s="15"/>
      <c r="D32" s="15"/>
      <c r="E32" s="15"/>
      <c r="F32" s="15"/>
      <c r="G32" s="15"/>
      <c r="H32" s="15"/>
      <c r="I32" s="15"/>
    </row>
    <row r="34" spans="1:8" x14ac:dyDescent="0.25">
      <c r="A34" s="14" t="s">
        <v>12</v>
      </c>
    </row>
    <row r="35" spans="1:8" x14ac:dyDescent="0.25">
      <c r="A35" s="1" t="s">
        <v>15</v>
      </c>
    </row>
    <row r="36" spans="1:8" x14ac:dyDescent="0.25">
      <c r="A36" s="29" t="s">
        <v>14</v>
      </c>
      <c r="B36" s="29"/>
      <c r="C36" s="29"/>
      <c r="D36" s="29"/>
      <c r="E36" s="29"/>
      <c r="F36" s="29"/>
      <c r="G36" s="29"/>
      <c r="H36" s="29"/>
    </row>
    <row r="37" spans="1:8" x14ac:dyDescent="0.25">
      <c r="A37" s="29"/>
      <c r="B37" s="29"/>
      <c r="C37" s="29"/>
      <c r="D37" s="29"/>
      <c r="E37" s="29"/>
      <c r="F37" s="29"/>
      <c r="G37" s="29"/>
      <c r="H37" s="29"/>
    </row>
    <row r="38" spans="1:8" x14ac:dyDescent="0.25">
      <c r="A38" s="28" t="s">
        <v>26</v>
      </c>
    </row>
  </sheetData>
  <sheetProtection algorithmName="SHA-512" hashValue="gPk46iEZIuoefqM4sPly6N0Xjre4705d/9fcqSL0FfBpugXkCJeyE8or30Ueipylzhx3QOijaDzEt1+mwxWsaA==" saltValue="9+qWbvH3lvCPmvrrniEl7g==" spinCount="100000" sheet="1" objects="1" scenarios="1"/>
  <mergeCells count="3">
    <mergeCell ref="A11:D11"/>
    <mergeCell ref="A29:I31"/>
    <mergeCell ref="A36:H37"/>
  </mergeCells>
  <pageMargins left="0.45" right="0.45" top="0.75" bottom="0.75" header="0.3" footer="0.3"/>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3-year ROI</vt:lpstr>
      <vt:lpstr>5-year ROI</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Gammel, Billy (DHCD)</dc:creator>
  <cp:lastModifiedBy>Christie Taylor</cp:lastModifiedBy>
  <cp:lastPrinted>2019-08-23T16:50:23Z</cp:lastPrinted>
  <dcterms:created xsi:type="dcterms:W3CDTF">2018-06-14T13:32:55Z</dcterms:created>
  <dcterms:modified xsi:type="dcterms:W3CDTF">2025-01-30T15:35:11Z</dcterms:modified>
</cp:coreProperties>
</file>